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1840" windowHeight="120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63" i="1"/>
  <c r="F63"/>
  <c r="E63"/>
  <c r="O14"/>
  <c r="N14"/>
  <c r="M14"/>
  <c r="L14"/>
  <c r="K14"/>
  <c r="J14"/>
  <c r="I14"/>
  <c r="H14"/>
  <c r="G14"/>
  <c r="F14"/>
  <c r="E14"/>
  <c r="L50" l="1"/>
  <c r="P33"/>
  <c r="E50" l="1"/>
  <c r="P27"/>
  <c r="P16"/>
  <c r="P13" l="1"/>
  <c r="P31"/>
  <c r="P30"/>
  <c r="P29"/>
  <c r="O82" l="1"/>
  <c r="N82"/>
  <c r="M82"/>
  <c r="L82"/>
  <c r="K82"/>
  <c r="J82"/>
  <c r="I82"/>
  <c r="H82"/>
  <c r="G82"/>
  <c r="F82"/>
  <c r="E82"/>
  <c r="P51"/>
  <c r="O50"/>
  <c r="N50"/>
  <c r="M50"/>
  <c r="K50"/>
  <c r="J50"/>
  <c r="I50"/>
  <c r="H50"/>
  <c r="G50"/>
  <c r="F50"/>
  <c r="N91" l="1"/>
  <c r="M91"/>
  <c r="I91"/>
  <c r="G91"/>
  <c r="L91"/>
  <c r="H91"/>
  <c r="O91"/>
  <c r="K91"/>
  <c r="P50"/>
  <c r="F91"/>
  <c r="E91"/>
  <c r="J91"/>
  <c r="P60"/>
  <c r="P24"/>
  <c r="P82" l="1"/>
  <c r="P79"/>
  <c r="P78"/>
  <c r="P26" l="1"/>
  <c r="P66" l="1"/>
  <c r="P65"/>
  <c r="P88" l="1"/>
  <c r="P76"/>
  <c r="P73"/>
  <c r="P63"/>
  <c r="P44"/>
  <c r="P39"/>
  <c r="P35"/>
  <c r="P22"/>
  <c r="P85"/>
  <c r="P75"/>
  <c r="P71"/>
  <c r="P70"/>
  <c r="P69"/>
  <c r="P59"/>
  <c r="P58"/>
  <c r="P57"/>
  <c r="P56"/>
  <c r="P55"/>
  <c r="P41"/>
  <c r="P38"/>
  <c r="P37"/>
  <c r="P25"/>
  <c r="P21"/>
  <c r="P20"/>
  <c r="P19"/>
  <c r="P18"/>
  <c r="P91"/>
  <c r="P90"/>
  <c r="P89"/>
  <c r="P87"/>
  <c r="P86"/>
  <c r="P84"/>
  <c r="P83"/>
  <c r="P81"/>
  <c r="P77"/>
  <c r="P74"/>
  <c r="P72"/>
  <c r="P68"/>
  <c r="P67"/>
  <c r="P64"/>
  <c r="P62"/>
  <c r="P54"/>
  <c r="P52"/>
  <c r="P49"/>
  <c r="P48"/>
  <c r="P47"/>
  <c r="P46"/>
  <c r="P45"/>
  <c r="P43"/>
  <c r="P42"/>
  <c r="P40"/>
  <c r="P36"/>
  <c r="P34"/>
  <c r="P32"/>
  <c r="P28"/>
  <c r="P23"/>
  <c r="P17"/>
  <c r="P15"/>
  <c r="P14" l="1"/>
</calcChain>
</file>

<file path=xl/sharedStrings.xml><?xml version="1.0" encoding="utf-8"?>
<sst xmlns="http://schemas.openxmlformats.org/spreadsheetml/2006/main" count="234" uniqueCount="199">
  <si>
    <t>отг смт Петрикiвка</t>
  </si>
  <si>
    <t>Додаток 3</t>
  </si>
  <si>
    <t>"Про селищний бюджет на 2019 рік"</t>
  </si>
  <si>
    <t>РОЗПОДІЛ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</si>
  <si>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</si>
  <si>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</si>
  <si>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</si>
  <si>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</si>
  <si>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</si>
  <si>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</si>
  <si>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</si>
  <si>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</si>
  <si>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</si>
  <si>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</si>
  <si>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</si>
  <si>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</si>
  <si>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</si>
  <si>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</si>
  <si>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</si>
  <si>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</si>
  <si>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Петриківської селищної ради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</si>
  <si>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</si>
  <si>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</si>
  <si>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</si>
  <si>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</si>
  <si>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</si>
  <si>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0212010</t>
  </si>
  <si>
    <t>0731</t>
  </si>
  <si>
    <t>2010</t>
  </si>
  <si>
    <t>Багатопрофільна стаціонарна медична допомога населенню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</si>
  <si>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</si>
  <si>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</si>
  <si>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</si>
  <si>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</si>
  <si>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0213242</t>
  </si>
  <si>
    <t>1090</t>
  </si>
  <si>
    <t>3242</t>
  </si>
  <si>
    <t>Інші заходи у сфері соціального захисту і соціального забезпечення</t>
  </si>
  <si>
    <t>0216030</t>
  </si>
  <si>
    <t>0620</t>
  </si>
  <si>
    <t>6030</t>
  </si>
  <si>
    <t>Організація благоустрою населених пунктів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</si>
  <si>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</si>
  <si>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</si>
  <si>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</si>
  <si>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</si>
  <si>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</si>
  <si>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</si>
  <si>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</si>
  <si>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</si>
  <si>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0217520</t>
  </si>
  <si>
    <t>0460</t>
  </si>
  <si>
    <t>7520</t>
  </si>
  <si>
    <t>Реалізація Національної програми інформатизації</t>
  </si>
  <si>
    <t>0217680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</si>
  <si>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</si>
  <si>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</si>
  <si>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</si>
  <si>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</si>
  <si>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</si>
  <si>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0218340</t>
  </si>
  <si>
    <t>0540</t>
  </si>
  <si>
    <t>8340</t>
  </si>
  <si>
    <t>Природоохоронні заходи за рахунок цільових фондів</t>
  </si>
  <si>
    <t>0219710</t>
  </si>
  <si>
    <t>0180</t>
  </si>
  <si>
    <t>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</si>
  <si>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</si>
  <si>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0219770</t>
  </si>
  <si>
    <t>9770</t>
  </si>
  <si>
    <t>Інші субвенції з місцевого бюджету</t>
  </si>
  <si>
    <t>0600000</t>
  </si>
  <si>
    <t>Відділ освіти молоді та спорту Петриківської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</si>
  <si>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</si>
  <si>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</si>
  <si>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</si>
  <si>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</si>
  <si>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</si>
  <si>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</si>
  <si>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</si>
  <si>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</si>
  <si>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</si>
  <si>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</si>
  <si>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</si>
  <si>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</si>
  <si>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</si>
  <si>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</si>
  <si>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</si>
  <si>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</si>
  <si>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</si>
  <si>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</si>
  <si>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</si>
  <si>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</si>
  <si>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</si>
  <si>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</si>
  <si>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</si>
  <si>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</si>
  <si>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</si>
  <si>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</si>
  <si>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</si>
  <si>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</si>
  <si>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</si>
  <si>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</si>
  <si>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</si>
  <si>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</si>
  <si>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</si>
  <si>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</si>
  <si>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</si>
  <si>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</si>
  <si>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1000000</t>
  </si>
  <si>
    <t>Відділ культури і мистецтв, туризму, у справах релігії, інформаційної діяльності та міжнародних зв'язків Петриківської селищної ради</t>
  </si>
  <si>
    <t>1010000</t>
  </si>
  <si>
    <t>1010160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</si>
  <si>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</si>
  <si>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</si>
  <si>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</si>
  <si>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</si>
  <si>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</si>
  <si>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</si>
  <si>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</si>
  <si>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</si>
  <si>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</si>
  <si>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</si>
  <si>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</si>
  <si>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</si>
  <si>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</si>
  <si>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</si>
  <si>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</si>
  <si>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</si>
  <si>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</si>
  <si>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</si>
  <si>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</si>
  <si>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X</t>
  </si>
  <si>
    <t>Усього</t>
  </si>
  <si>
    <t>Секретар ради</t>
  </si>
  <si>
    <t>Л.Омелич</t>
  </si>
  <si>
    <t>видатків селищного бюджету на 2019 рік</t>
  </si>
  <si>
    <t>в т.ч. за рахунок  медичної субвенції з державного бюджету місцевим бюджетам (41034200)</t>
  </si>
  <si>
    <t>за рахунок субвенції з районного бюджету на здійснення переданих видатків у сфері охорони здоров'я за рахунок коштів медичної субвенції (41051500)</t>
  </si>
  <si>
    <t>за рахунок дотації з обласного бюджету на здійснення переданих видатків з державного бюджету видатків з утримання закладів освіти та охорони здоров'я за рахунок відповідної дотації з державного бюджету (41040200)</t>
  </si>
  <si>
    <t>за рахунок субвенції з районного бюджету на утримання об'єктів спільного користування чи ліквідацію негативних наслідків діяльності об'єктів спільного користування (41053300)</t>
  </si>
  <si>
    <t>за рахунок субвенції з обласного бюджету на здійснення переданих видатків у сфері охорони здоров'я за рахунок коштів медичної субвенції ( 41051500)</t>
  </si>
  <si>
    <t>в тому числі за рахунок іншої субвенції з обласного бюджету на виконання доручень виборців депутатами обласної ради у 2019 році (41053900)</t>
  </si>
  <si>
    <t>в тому числі за рахунок субвенції з державного бюджету місцевим бюджетам на здійснення заходів щодо соціально-економічного розвитку окремих територій (41034500)</t>
  </si>
  <si>
    <t>за рахунок іншої субвенції з обласного бюджету на фінансування переможців обласного конкурсу проектів і програм розвитку місцевого самоврядування (41053900)</t>
  </si>
  <si>
    <t>в тому числі за рахунок іншої субвенції з районного бюджету (41053900)</t>
  </si>
  <si>
    <t>в т.ч. за рахунок освітньої субвенції з державного бюджету місцевим бюджетам (41033900)</t>
  </si>
  <si>
    <t>за рахунок субвенції з обласного бюджету за рахунок залишку коштів освітньої субвенції, що утворилася на початок бюджетного періоду на придбання обладнання для оснащення ресурсних кімнат) ( 41051100)</t>
  </si>
  <si>
    <t>за рахунок субвенції з обласного бюджету на надання державної підтримки особам з особливими освітніми потребами (41051200)</t>
  </si>
  <si>
    <t>в т.ч.за рахунок освітньої субвенції з державного бюджету місцевим бюджетам (41033900)</t>
  </si>
  <si>
    <t>за рахунок субвенції з обласного бюджету на здійснення переданих видатків у сфері освіти за рахунок коштів освітньої субвенції (41051000)</t>
  </si>
  <si>
    <t>за рахунок субвенції з обласного бюджету на забезпеченння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</si>
  <si>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0212140</t>
  </si>
  <si>
    <t>Програми і централізовані заходи у галузі охорони здоров'я</t>
  </si>
  <si>
    <t>0213240</t>
  </si>
  <si>
    <t>3240</t>
  </si>
  <si>
    <t>Інші заклади та заходи</t>
  </si>
  <si>
    <t>0217360</t>
  </si>
  <si>
    <t>Виконання інвестиційних проектів</t>
  </si>
  <si>
    <t>0217460</t>
  </si>
  <si>
    <t>Утримання та розвиток автомобільних доріг та дорожньої інфраструктури</t>
  </si>
  <si>
    <t>0217690</t>
  </si>
  <si>
    <t>Інша економічна діяльність</t>
  </si>
  <si>
    <t>0611160</t>
  </si>
  <si>
    <t>1160</t>
  </si>
  <si>
    <t>Інші програми, заклади та заходи у сфері освіти</t>
  </si>
  <si>
    <t>0615030</t>
  </si>
  <si>
    <t>5030</t>
  </si>
  <si>
    <t>Розвиток дитячо-юнацького та резервного спорту</t>
  </si>
  <si>
    <t>0615060</t>
  </si>
  <si>
    <t>5060</t>
  </si>
  <si>
    <t>Інші заходи з розвитку фізичної культури та спорту</t>
  </si>
  <si>
    <t>1014080</t>
  </si>
  <si>
    <t>4080</t>
  </si>
  <si>
    <t>Інші заклади та заходи в галузі культури і мистецтва</t>
  </si>
  <si>
    <t>забезпечення діяльності інших закладів у сфері соціального захисту  і соціального забезпечення</t>
  </si>
  <si>
    <t>0217350</t>
  </si>
  <si>
    <t>0443</t>
  </si>
  <si>
    <t>Розроблення схем планування та забудови територій (містобудівної документації)</t>
  </si>
  <si>
    <t>0617360</t>
  </si>
  <si>
    <t>Виконання інвестиційних проектів в рамках формування інфраструктури об'єднаних територіальних громад</t>
  </si>
  <si>
    <t>за рахунок субвенції з державного бюджету місцевим бюджетам на фінансування інфраструктури об'єднаних територіальних громад (41033200)</t>
  </si>
  <si>
    <t>за рахунок субвенції з обласного бюджету на реалізацію заходів, спрямованих на підвищення якості освіти за рахунок відповідної субвенції з державного бюджету (41054300)</t>
  </si>
  <si>
    <t>0216010</t>
  </si>
  <si>
    <t>Утримання та ефективна експлуатація об'єктів житлово-комунального господарства</t>
  </si>
  <si>
    <t>0216011</t>
  </si>
  <si>
    <t>0610</t>
  </si>
  <si>
    <t>Експлуатація та технічне обслуговування житлового фонду</t>
  </si>
  <si>
    <t>в тому числі за рахунок іншої субвенції з обласного бюджету на фінансування переможців обласного конкурсу мікропроектів з енергоефективності та енергозбереження серед органів самоорганізації населення та ОСББ (41053900)</t>
  </si>
  <si>
    <t>Проведення місцевих виборів</t>
  </si>
  <si>
    <t>0617362</t>
  </si>
  <si>
    <t>О210191</t>
  </si>
  <si>
    <t>О191</t>
  </si>
  <si>
    <t>0217130</t>
  </si>
  <si>
    <t>0421</t>
  </si>
  <si>
    <t>Здійснення заходів із землеустрою</t>
  </si>
  <si>
    <t>0213241</t>
  </si>
  <si>
    <t>до рішення сесії селищної ради</t>
  </si>
  <si>
    <t>від 24.01.2020р №1238-31/УІІ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</si>
</sst>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name val="Arial Cyr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quotePrefix="1" applyNumberFormat="1" applyFont="1" applyFill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5" fillId="0" borderId="1" xfId="1" quotePrefix="1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1" xfId="1" quotePrefix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quotePrefix="1" applyNumberFormat="1" applyFont="1" applyBorder="1" applyAlignment="1">
      <alignment vertical="center" wrapText="1"/>
    </xf>
    <xf numFmtId="2" fontId="7" fillId="2" borderId="1" xfId="1" applyNumberFormat="1" applyFont="1" applyFill="1" applyBorder="1" applyAlignment="1">
      <alignment vertical="center" wrapText="1"/>
    </xf>
    <xf numFmtId="2" fontId="7" fillId="0" borderId="1" xfId="1" applyNumberFormat="1" applyFont="1" applyBorder="1" applyAlignment="1">
      <alignment vertical="center" wrapText="1"/>
    </xf>
    <xf numFmtId="2" fontId="0" fillId="0" borderId="1" xfId="0" quotePrefix="1" applyNumberFormat="1" applyFont="1" applyBorder="1" applyAlignment="1">
      <alignment horizontal="center" vertical="center" wrapText="1"/>
    </xf>
    <xf numFmtId="0" fontId="0" fillId="0" borderId="0" xfId="0" applyFont="1"/>
    <xf numFmtId="49" fontId="7" fillId="0" borderId="1" xfId="1" quotePrefix="1" applyNumberFormat="1" applyFont="1" applyBorder="1" applyAlignment="1">
      <alignment horizontal="center" vertical="center" wrapText="1"/>
    </xf>
    <xf numFmtId="2" fontId="7" fillId="0" borderId="1" xfId="1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8" fillId="0" borderId="1" xfId="1" quotePrefix="1" applyFont="1" applyBorder="1" applyAlignment="1">
      <alignment horizontal="center" vertical="center" wrapText="1"/>
    </xf>
    <xf numFmtId="2" fontId="8" fillId="0" borderId="1" xfId="1" quotePrefix="1" applyNumberFormat="1" applyFont="1" applyBorder="1" applyAlignment="1">
      <alignment vertical="center" wrapText="1"/>
    </xf>
    <xf numFmtId="2" fontId="8" fillId="2" borderId="1" xfId="1" applyNumberFormat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2" fontId="6" fillId="0" borderId="1" xfId="0" quotePrefix="1" applyNumberFormat="1" applyFont="1" applyBorder="1" applyAlignment="1">
      <alignment vertical="center" wrapText="1"/>
    </xf>
    <xf numFmtId="49" fontId="8" fillId="0" borderId="1" xfId="1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4"/>
  <sheetViews>
    <sheetView tabSelected="1" topLeftCell="C1"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1</v>
      </c>
    </row>
    <row r="2" spans="1:16">
      <c r="M2" t="s">
        <v>197</v>
      </c>
    </row>
    <row r="3" spans="1:16">
      <c r="M3" t="s">
        <v>2</v>
      </c>
    </row>
    <row r="4" spans="1:16">
      <c r="M4" t="s">
        <v>198</v>
      </c>
    </row>
    <row r="5" spans="1:16">
      <c r="A5" s="54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>
      <c r="A6" s="54" t="s">
        <v>136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>
      <c r="P7" s="1" t="s">
        <v>4</v>
      </c>
    </row>
    <row r="8" spans="1:16">
      <c r="A8" s="56" t="s">
        <v>5</v>
      </c>
      <c r="B8" s="56" t="s">
        <v>6</v>
      </c>
      <c r="C8" s="56" t="s">
        <v>7</v>
      </c>
      <c r="D8" s="57" t="s">
        <v>8</v>
      </c>
      <c r="E8" s="57" t="s">
        <v>9</v>
      </c>
      <c r="F8" s="57"/>
      <c r="G8" s="57"/>
      <c r="H8" s="57"/>
      <c r="I8" s="57"/>
      <c r="J8" s="57" t="s">
        <v>16</v>
      </c>
      <c r="K8" s="57"/>
      <c r="L8" s="57"/>
      <c r="M8" s="57"/>
      <c r="N8" s="57"/>
      <c r="O8" s="57"/>
      <c r="P8" s="58" t="s">
        <v>18</v>
      </c>
    </row>
    <row r="9" spans="1:16">
      <c r="A9" s="57"/>
      <c r="B9" s="57"/>
      <c r="C9" s="57"/>
      <c r="D9" s="57"/>
      <c r="E9" s="58" t="s">
        <v>10</v>
      </c>
      <c r="F9" s="57" t="s">
        <v>11</v>
      </c>
      <c r="G9" s="57" t="s">
        <v>12</v>
      </c>
      <c r="H9" s="57"/>
      <c r="I9" s="57" t="s">
        <v>15</v>
      </c>
      <c r="J9" s="58" t="s">
        <v>10</v>
      </c>
      <c r="K9" s="57" t="s">
        <v>17</v>
      </c>
      <c r="L9" s="57" t="s">
        <v>11</v>
      </c>
      <c r="M9" s="57" t="s">
        <v>12</v>
      </c>
      <c r="N9" s="57"/>
      <c r="O9" s="57" t="s">
        <v>15</v>
      </c>
      <c r="P9" s="57"/>
    </row>
    <row r="10" spans="1:16">
      <c r="A10" s="57"/>
      <c r="B10" s="57"/>
      <c r="C10" s="57"/>
      <c r="D10" s="57"/>
      <c r="E10" s="57"/>
      <c r="F10" s="57"/>
      <c r="G10" s="57" t="s">
        <v>13</v>
      </c>
      <c r="H10" s="57" t="s">
        <v>14</v>
      </c>
      <c r="I10" s="57"/>
      <c r="J10" s="57"/>
      <c r="K10" s="57"/>
      <c r="L10" s="57"/>
      <c r="M10" s="57" t="s">
        <v>13</v>
      </c>
      <c r="N10" s="57" t="s">
        <v>14</v>
      </c>
      <c r="O10" s="57"/>
      <c r="P10" s="57"/>
    </row>
    <row r="11" spans="1:16" ht="44.25" customHeight="1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>
      <c r="A13" s="5" t="s">
        <v>19</v>
      </c>
      <c r="B13" s="6"/>
      <c r="C13" s="7"/>
      <c r="D13" s="8" t="s">
        <v>20</v>
      </c>
      <c r="E13" s="9">
        <v>36112089.539999999</v>
      </c>
      <c r="F13" s="9">
        <v>35642623.539999999</v>
      </c>
      <c r="G13" s="9">
        <v>5276237</v>
      </c>
      <c r="H13" s="9">
        <v>283997</v>
      </c>
      <c r="I13" s="9">
        <v>469466</v>
      </c>
      <c r="J13" s="9">
        <v>2494932.9900000002</v>
      </c>
      <c r="K13" s="9">
        <v>1678378.67</v>
      </c>
      <c r="L13" s="9">
        <v>525736.81999999995</v>
      </c>
      <c r="M13" s="9">
        <v>0</v>
      </c>
      <c r="N13" s="9">
        <v>0</v>
      </c>
      <c r="O13" s="9">
        <v>1969196.17</v>
      </c>
      <c r="P13" s="9">
        <f>E13+J13</f>
        <v>38607022.530000001</v>
      </c>
    </row>
    <row r="14" spans="1:16">
      <c r="A14" s="5" t="s">
        <v>21</v>
      </c>
      <c r="B14" s="6"/>
      <c r="C14" s="7"/>
      <c r="D14" s="8" t="s">
        <v>20</v>
      </c>
      <c r="E14" s="9">
        <f>SUM(E15+E17+E22+E26+E32+E34+E35+E39+E42+E43+E44+E46+E47+E48+E29+E16+E33)</f>
        <v>36112089.539999999</v>
      </c>
      <c r="F14" s="9">
        <f t="shared" ref="F14:P14" si="0">SUM(F15+F17+F22+F26+F32+F34+F35+F39+F42+F43+F44+F46+F47+F48+F29+F16+F33)</f>
        <v>35642623.539999999</v>
      </c>
      <c r="G14" s="9">
        <f t="shared" si="0"/>
        <v>5276237</v>
      </c>
      <c r="H14" s="9">
        <f t="shared" si="0"/>
        <v>283997</v>
      </c>
      <c r="I14" s="9">
        <f t="shared" si="0"/>
        <v>469466</v>
      </c>
      <c r="J14" s="9">
        <f t="shared" si="0"/>
        <v>2494932.9900000002</v>
      </c>
      <c r="K14" s="9">
        <f t="shared" si="0"/>
        <v>1678378.67</v>
      </c>
      <c r="L14" s="9">
        <f t="shared" si="0"/>
        <v>525736.81999999995</v>
      </c>
      <c r="M14" s="9">
        <f t="shared" si="0"/>
        <v>0</v>
      </c>
      <c r="N14" s="9">
        <f t="shared" si="0"/>
        <v>0</v>
      </c>
      <c r="O14" s="9">
        <f t="shared" si="0"/>
        <v>1969196.17</v>
      </c>
      <c r="P14" s="9">
        <f t="shared" si="0"/>
        <v>38607022.529999994</v>
      </c>
    </row>
    <row r="15" spans="1:16" s="32" customFormat="1" ht="63.75">
      <c r="A15" s="5" t="s">
        <v>22</v>
      </c>
      <c r="B15" s="5" t="s">
        <v>24</v>
      </c>
      <c r="C15" s="31" t="s">
        <v>23</v>
      </c>
      <c r="D15" s="8" t="s">
        <v>25</v>
      </c>
      <c r="E15" s="9">
        <v>6985576</v>
      </c>
      <c r="F15" s="10">
        <v>6985576</v>
      </c>
      <c r="G15" s="10">
        <v>5222869</v>
      </c>
      <c r="H15" s="10">
        <v>154097</v>
      </c>
      <c r="I15" s="10">
        <v>0</v>
      </c>
      <c r="J15" s="9">
        <v>56454</v>
      </c>
      <c r="K15" s="10">
        <v>14950</v>
      </c>
      <c r="L15" s="10">
        <v>31554</v>
      </c>
      <c r="M15" s="10">
        <v>0</v>
      </c>
      <c r="N15" s="10">
        <v>0</v>
      </c>
      <c r="O15" s="10">
        <v>24900</v>
      </c>
      <c r="P15" s="9">
        <f>E15+J15</f>
        <v>7042030</v>
      </c>
    </row>
    <row r="16" spans="1:16" s="32" customFormat="1">
      <c r="A16" s="5" t="s">
        <v>191</v>
      </c>
      <c r="B16" s="5" t="s">
        <v>192</v>
      </c>
      <c r="C16" s="30" t="s">
        <v>75</v>
      </c>
      <c r="D16" s="8" t="s">
        <v>189</v>
      </c>
      <c r="E16" s="9">
        <v>126484</v>
      </c>
      <c r="F16" s="10">
        <v>126484</v>
      </c>
      <c r="G16" s="10"/>
      <c r="H16" s="10"/>
      <c r="I16" s="10"/>
      <c r="J16" s="9"/>
      <c r="K16" s="10"/>
      <c r="L16" s="10"/>
      <c r="M16" s="10"/>
      <c r="N16" s="10"/>
      <c r="O16" s="10"/>
      <c r="P16" s="9">
        <f>E16+J16</f>
        <v>126484</v>
      </c>
    </row>
    <row r="17" spans="1:16" s="32" customFormat="1" ht="25.5">
      <c r="A17" s="5" t="s">
        <v>26</v>
      </c>
      <c r="B17" s="5" t="s">
        <v>28</v>
      </c>
      <c r="C17" s="31" t="s">
        <v>27</v>
      </c>
      <c r="D17" s="8" t="s">
        <v>29</v>
      </c>
      <c r="E17" s="9">
        <v>22245675.09</v>
      </c>
      <c r="F17" s="10">
        <v>22245675.09</v>
      </c>
      <c r="G17" s="10">
        <v>0</v>
      </c>
      <c r="H17" s="10">
        <v>0</v>
      </c>
      <c r="I17" s="10">
        <v>0</v>
      </c>
      <c r="J17" s="9">
        <v>267833.34000000003</v>
      </c>
      <c r="K17" s="10">
        <v>24870</v>
      </c>
      <c r="L17" s="10">
        <v>242963.34</v>
      </c>
      <c r="M17" s="10">
        <v>0</v>
      </c>
      <c r="N17" s="10">
        <v>0</v>
      </c>
      <c r="O17" s="10">
        <v>24870</v>
      </c>
      <c r="P17" s="9">
        <f>E17+J17</f>
        <v>22513508.43</v>
      </c>
    </row>
    <row r="18" spans="1:16" ht="38.25">
      <c r="A18" s="11"/>
      <c r="B18" s="11"/>
      <c r="C18" s="12"/>
      <c r="D18" s="20" t="s">
        <v>137</v>
      </c>
      <c r="E18" s="21">
        <v>5936800</v>
      </c>
      <c r="F18" s="29">
        <v>5936800</v>
      </c>
      <c r="G18" s="15"/>
      <c r="H18" s="15"/>
      <c r="I18" s="15"/>
      <c r="J18" s="14"/>
      <c r="K18" s="15"/>
      <c r="L18" s="15"/>
      <c r="M18" s="15"/>
      <c r="N18" s="15"/>
      <c r="O18" s="15"/>
      <c r="P18" s="21">
        <f t="shared" ref="P18:P25" si="1">E18+J18</f>
        <v>5936800</v>
      </c>
    </row>
    <row r="19" spans="1:16" ht="51">
      <c r="A19" s="11"/>
      <c r="B19" s="11"/>
      <c r="C19" s="12"/>
      <c r="D19" s="20" t="s">
        <v>138</v>
      </c>
      <c r="E19" s="21">
        <v>11253621</v>
      </c>
      <c r="F19" s="29">
        <v>11253621</v>
      </c>
      <c r="G19" s="15"/>
      <c r="H19" s="15"/>
      <c r="I19" s="15"/>
      <c r="J19" s="14"/>
      <c r="K19" s="15"/>
      <c r="L19" s="15"/>
      <c r="M19" s="15"/>
      <c r="N19" s="15"/>
      <c r="O19" s="15"/>
      <c r="P19" s="21">
        <f t="shared" si="1"/>
        <v>11253621</v>
      </c>
    </row>
    <row r="20" spans="1:16" ht="76.5">
      <c r="A20" s="11"/>
      <c r="B20" s="11"/>
      <c r="C20" s="12"/>
      <c r="D20" s="20" t="s">
        <v>139</v>
      </c>
      <c r="E20" s="21">
        <v>951391</v>
      </c>
      <c r="F20" s="29">
        <v>951391</v>
      </c>
      <c r="G20" s="15"/>
      <c r="H20" s="15"/>
      <c r="I20" s="15"/>
      <c r="J20" s="14"/>
      <c r="K20" s="15"/>
      <c r="L20" s="15"/>
      <c r="M20" s="15"/>
      <c r="N20" s="15"/>
      <c r="O20" s="15"/>
      <c r="P20" s="21">
        <f t="shared" si="1"/>
        <v>951391</v>
      </c>
    </row>
    <row r="21" spans="1:16" ht="63.75">
      <c r="A21" s="11"/>
      <c r="B21" s="11"/>
      <c r="C21" s="12"/>
      <c r="D21" s="20" t="s">
        <v>140</v>
      </c>
      <c r="E21" s="21">
        <v>2868655</v>
      </c>
      <c r="F21" s="29">
        <v>2868655</v>
      </c>
      <c r="G21" s="15"/>
      <c r="H21" s="15"/>
      <c r="I21" s="15"/>
      <c r="J21" s="14"/>
      <c r="K21" s="15"/>
      <c r="L21" s="15"/>
      <c r="M21" s="15"/>
      <c r="N21" s="15"/>
      <c r="O21" s="15"/>
      <c r="P21" s="21">
        <f t="shared" si="1"/>
        <v>2868655</v>
      </c>
    </row>
    <row r="22" spans="1:16" s="39" customFormat="1" ht="35.25" customHeight="1">
      <c r="A22" s="30" t="s">
        <v>152</v>
      </c>
      <c r="B22" s="5">
        <v>2140</v>
      </c>
      <c r="C22" s="38"/>
      <c r="D22" s="35" t="s">
        <v>153</v>
      </c>
      <c r="E22" s="9">
        <v>862062.45</v>
      </c>
      <c r="F22" s="10">
        <v>862062.45</v>
      </c>
      <c r="G22" s="10">
        <v>0</v>
      </c>
      <c r="H22" s="10">
        <v>0</v>
      </c>
      <c r="I22" s="10">
        <v>0</v>
      </c>
      <c r="J22" s="9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9">
        <f>E22+J22</f>
        <v>862062.45</v>
      </c>
    </row>
    <row r="23" spans="1:16" ht="25.5">
      <c r="A23" s="11" t="s">
        <v>30</v>
      </c>
      <c r="B23" s="11" t="s">
        <v>32</v>
      </c>
      <c r="C23" s="12" t="s">
        <v>31</v>
      </c>
      <c r="D23" s="13" t="s">
        <v>33</v>
      </c>
      <c r="E23" s="14">
        <v>862062.45</v>
      </c>
      <c r="F23" s="15">
        <v>862062.45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>E23+J23</f>
        <v>862062.45</v>
      </c>
    </row>
    <row r="24" spans="1:16" ht="63.75">
      <c r="A24" s="11"/>
      <c r="B24" s="11"/>
      <c r="C24" s="12"/>
      <c r="D24" s="28" t="s">
        <v>140</v>
      </c>
      <c r="E24" s="21">
        <v>233000</v>
      </c>
      <c r="F24" s="29">
        <v>233000</v>
      </c>
      <c r="G24" s="15"/>
      <c r="H24" s="15"/>
      <c r="I24" s="15"/>
      <c r="J24" s="14"/>
      <c r="K24" s="15"/>
      <c r="L24" s="15"/>
      <c r="M24" s="15"/>
      <c r="N24" s="15"/>
      <c r="O24" s="15"/>
      <c r="P24" s="21">
        <f t="shared" si="1"/>
        <v>233000</v>
      </c>
    </row>
    <row r="25" spans="1:16" ht="59.25" customHeight="1">
      <c r="A25" s="11"/>
      <c r="B25" s="11"/>
      <c r="C25" s="12"/>
      <c r="D25" s="22" t="s">
        <v>141</v>
      </c>
      <c r="E25" s="21">
        <v>477595</v>
      </c>
      <c r="F25" s="29">
        <v>477595</v>
      </c>
      <c r="G25" s="15"/>
      <c r="H25" s="15"/>
      <c r="I25" s="15"/>
      <c r="J25" s="14"/>
      <c r="K25" s="15"/>
      <c r="L25" s="15"/>
      <c r="M25" s="15"/>
      <c r="N25" s="15"/>
      <c r="O25" s="15"/>
      <c r="P25" s="21">
        <f t="shared" si="1"/>
        <v>477595</v>
      </c>
    </row>
    <row r="26" spans="1:16" s="32" customFormat="1">
      <c r="A26" s="33" t="s">
        <v>154</v>
      </c>
      <c r="B26" s="33" t="s">
        <v>155</v>
      </c>
      <c r="C26" s="34"/>
      <c r="D26" s="35" t="s">
        <v>156</v>
      </c>
      <c r="E26" s="36">
        <v>664558</v>
      </c>
      <c r="F26" s="37">
        <v>664558</v>
      </c>
      <c r="G26" s="37">
        <v>53368</v>
      </c>
      <c r="H26" s="37">
        <v>22430</v>
      </c>
      <c r="I26" s="37">
        <v>0</v>
      </c>
      <c r="J26" s="36">
        <v>450389</v>
      </c>
      <c r="K26" s="37">
        <v>450389</v>
      </c>
      <c r="L26" s="37">
        <v>0</v>
      </c>
      <c r="M26" s="37">
        <v>0</v>
      </c>
      <c r="N26" s="37">
        <v>0</v>
      </c>
      <c r="O26" s="37">
        <v>450389</v>
      </c>
      <c r="P26" s="9">
        <f>E26+J26</f>
        <v>1114947</v>
      </c>
    </row>
    <row r="27" spans="1:16" s="39" customFormat="1" ht="38.25">
      <c r="A27" s="53" t="s">
        <v>196</v>
      </c>
      <c r="B27" s="43">
        <v>3241</v>
      </c>
      <c r="C27" s="47">
        <v>1090</v>
      </c>
      <c r="D27" s="44" t="s">
        <v>175</v>
      </c>
      <c r="E27" s="45">
        <v>357858</v>
      </c>
      <c r="F27" s="46">
        <v>357858</v>
      </c>
      <c r="G27" s="46">
        <v>53368</v>
      </c>
      <c r="H27" s="46">
        <v>22430</v>
      </c>
      <c r="I27" s="46"/>
      <c r="J27" s="45">
        <v>450389</v>
      </c>
      <c r="K27" s="46">
        <v>450389</v>
      </c>
      <c r="L27" s="46"/>
      <c r="M27" s="46"/>
      <c r="N27" s="46"/>
      <c r="O27" s="46">
        <v>450389</v>
      </c>
      <c r="P27" s="14">
        <f>E27+J27</f>
        <v>808247</v>
      </c>
    </row>
    <row r="28" spans="1:16" ht="25.5">
      <c r="A28" s="11" t="s">
        <v>34</v>
      </c>
      <c r="B28" s="11" t="s">
        <v>36</v>
      </c>
      <c r="C28" s="12" t="s">
        <v>35</v>
      </c>
      <c r="D28" s="13" t="s">
        <v>37</v>
      </c>
      <c r="E28" s="14">
        <v>306700</v>
      </c>
      <c r="F28" s="15">
        <v>306700</v>
      </c>
      <c r="G28" s="15">
        <v>0</v>
      </c>
      <c r="H28" s="15">
        <v>0</v>
      </c>
      <c r="I28" s="15">
        <v>0</v>
      </c>
      <c r="J28" s="14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4">
        <f>E28+J28</f>
        <v>306700</v>
      </c>
    </row>
    <row r="29" spans="1:16" s="32" customFormat="1" ht="34.5" customHeight="1">
      <c r="A29" s="30" t="s">
        <v>183</v>
      </c>
      <c r="B29" s="5">
        <v>6010</v>
      </c>
      <c r="C29" s="31"/>
      <c r="D29" s="35" t="s">
        <v>184</v>
      </c>
      <c r="E29" s="9">
        <v>469466</v>
      </c>
      <c r="F29" s="10">
        <v>0</v>
      </c>
      <c r="G29" s="10">
        <v>0</v>
      </c>
      <c r="H29" s="10">
        <v>0</v>
      </c>
      <c r="I29" s="10">
        <v>469466</v>
      </c>
      <c r="J29" s="9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f t="shared" ref="P29:P31" si="2">E29+J29</f>
        <v>469466</v>
      </c>
    </row>
    <row r="30" spans="1:16" ht="30.75" customHeight="1">
      <c r="A30" s="48" t="s">
        <v>185</v>
      </c>
      <c r="B30" s="11">
        <v>6011</v>
      </c>
      <c r="C30" s="48" t="s">
        <v>186</v>
      </c>
      <c r="D30" s="28" t="s">
        <v>187</v>
      </c>
      <c r="E30" s="50">
        <v>469466</v>
      </c>
      <c r="F30" s="29">
        <v>0</v>
      </c>
      <c r="G30" s="15">
        <v>0</v>
      </c>
      <c r="H30" s="15">
        <v>0</v>
      </c>
      <c r="I30" s="15">
        <v>469466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9">
        <f t="shared" si="2"/>
        <v>469466</v>
      </c>
    </row>
    <row r="31" spans="1:16" ht="88.5" customHeight="1">
      <c r="A31" s="11"/>
      <c r="B31" s="11"/>
      <c r="C31" s="12"/>
      <c r="D31" s="28" t="s">
        <v>188</v>
      </c>
      <c r="E31" s="21">
        <v>200000</v>
      </c>
      <c r="F31" s="29"/>
      <c r="G31" s="15"/>
      <c r="H31" s="15"/>
      <c r="I31" s="15">
        <v>200000</v>
      </c>
      <c r="J31" s="14"/>
      <c r="K31" s="15"/>
      <c r="L31" s="15"/>
      <c r="M31" s="15"/>
      <c r="N31" s="15"/>
      <c r="O31" s="15"/>
      <c r="P31" s="21">
        <f t="shared" si="2"/>
        <v>200000</v>
      </c>
    </row>
    <row r="32" spans="1:16" s="32" customFormat="1">
      <c r="A32" s="5" t="s">
        <v>38</v>
      </c>
      <c r="B32" s="5" t="s">
        <v>40</v>
      </c>
      <c r="C32" s="31" t="s">
        <v>39</v>
      </c>
      <c r="D32" s="8" t="s">
        <v>41</v>
      </c>
      <c r="E32" s="9">
        <v>372273</v>
      </c>
      <c r="F32" s="10">
        <v>372273</v>
      </c>
      <c r="G32" s="10">
        <v>0</v>
      </c>
      <c r="H32" s="10">
        <v>107470</v>
      </c>
      <c r="I32" s="10">
        <v>0</v>
      </c>
      <c r="J32" s="9">
        <v>424027</v>
      </c>
      <c r="K32" s="10">
        <v>424027</v>
      </c>
      <c r="L32" s="10">
        <v>0</v>
      </c>
      <c r="M32" s="10">
        <v>0</v>
      </c>
      <c r="N32" s="10">
        <v>0</v>
      </c>
      <c r="O32" s="10">
        <v>424027</v>
      </c>
      <c r="P32" s="9">
        <f t="shared" ref="P32:P36" si="3">E32+J32</f>
        <v>796300</v>
      </c>
    </row>
    <row r="33" spans="1:16" s="32" customFormat="1">
      <c r="A33" s="30" t="s">
        <v>193</v>
      </c>
      <c r="B33" s="5">
        <v>7130</v>
      </c>
      <c r="C33" s="30" t="s">
        <v>194</v>
      </c>
      <c r="D33" s="8" t="s">
        <v>195</v>
      </c>
      <c r="E33" s="9">
        <v>0</v>
      </c>
      <c r="F33" s="10">
        <v>0</v>
      </c>
      <c r="G33" s="10">
        <v>0</v>
      </c>
      <c r="H33" s="10">
        <v>0</v>
      </c>
      <c r="I33" s="10">
        <v>0</v>
      </c>
      <c r="J33" s="9">
        <v>28778</v>
      </c>
      <c r="K33" s="10">
        <v>28778</v>
      </c>
      <c r="L33" s="10">
        <v>0</v>
      </c>
      <c r="M33" s="10">
        <v>0</v>
      </c>
      <c r="N33" s="10">
        <v>0</v>
      </c>
      <c r="O33" s="10">
        <v>28778</v>
      </c>
      <c r="P33" s="9">
        <f t="shared" si="3"/>
        <v>28778</v>
      </c>
    </row>
    <row r="34" spans="1:16" s="32" customFormat="1" ht="25.5">
      <c r="A34" s="5" t="s">
        <v>176</v>
      </c>
      <c r="B34" s="5">
        <v>7350</v>
      </c>
      <c r="C34" s="31" t="s">
        <v>177</v>
      </c>
      <c r="D34" s="8" t="s">
        <v>178</v>
      </c>
      <c r="E34" s="9">
        <v>16823</v>
      </c>
      <c r="F34" s="10">
        <v>16823</v>
      </c>
      <c r="G34" s="10">
        <v>0</v>
      </c>
      <c r="H34" s="10">
        <v>0</v>
      </c>
      <c r="I34" s="10">
        <v>0</v>
      </c>
      <c r="J34" s="9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9">
        <f t="shared" si="3"/>
        <v>16823</v>
      </c>
    </row>
    <row r="35" spans="1:16">
      <c r="A35" s="40" t="s">
        <v>157</v>
      </c>
      <c r="B35" s="33">
        <v>7360</v>
      </c>
      <c r="C35" s="41"/>
      <c r="D35" s="35" t="s">
        <v>158</v>
      </c>
      <c r="E35" s="9">
        <v>0</v>
      </c>
      <c r="F35" s="10">
        <v>0</v>
      </c>
      <c r="G35" s="10">
        <v>0</v>
      </c>
      <c r="H35" s="10">
        <v>0</v>
      </c>
      <c r="I35" s="10">
        <v>0</v>
      </c>
      <c r="J35" s="9">
        <v>632364.67000000004</v>
      </c>
      <c r="K35" s="10">
        <v>632364.67000000004</v>
      </c>
      <c r="L35" s="10">
        <v>0</v>
      </c>
      <c r="M35" s="10">
        <v>0</v>
      </c>
      <c r="N35" s="10">
        <v>0</v>
      </c>
      <c r="O35" s="10">
        <v>632364.67000000004</v>
      </c>
      <c r="P35" s="9">
        <f t="shared" si="3"/>
        <v>632364.67000000004</v>
      </c>
    </row>
    <row r="36" spans="1:16" ht="38.25">
      <c r="A36" s="11" t="s">
        <v>42</v>
      </c>
      <c r="B36" s="11" t="s">
        <v>44</v>
      </c>
      <c r="C36" s="12" t="s">
        <v>43</v>
      </c>
      <c r="D36" s="13" t="s">
        <v>45</v>
      </c>
      <c r="E36" s="14">
        <v>0</v>
      </c>
      <c r="F36" s="15">
        <v>0</v>
      </c>
      <c r="G36" s="15">
        <v>0</v>
      </c>
      <c r="H36" s="15">
        <v>0</v>
      </c>
      <c r="I36" s="15">
        <v>0</v>
      </c>
      <c r="J36" s="14">
        <v>632364.67000000004</v>
      </c>
      <c r="K36" s="15">
        <v>632364.67000000004</v>
      </c>
      <c r="L36" s="15">
        <v>0</v>
      </c>
      <c r="M36" s="15">
        <v>0</v>
      </c>
      <c r="N36" s="15">
        <v>0</v>
      </c>
      <c r="O36" s="15">
        <v>632364.67000000004</v>
      </c>
      <c r="P36" s="14">
        <f t="shared" si="3"/>
        <v>632364.67000000004</v>
      </c>
    </row>
    <row r="37" spans="1:16" ht="63.75">
      <c r="A37" s="11"/>
      <c r="B37" s="11"/>
      <c r="C37" s="12"/>
      <c r="D37" s="23" t="s">
        <v>143</v>
      </c>
      <c r="E37" s="14"/>
      <c r="F37" s="15"/>
      <c r="G37" s="15"/>
      <c r="H37" s="15"/>
      <c r="I37" s="15"/>
      <c r="J37" s="14">
        <v>100000</v>
      </c>
      <c r="K37" s="15">
        <v>100000</v>
      </c>
      <c r="L37" s="15"/>
      <c r="M37" s="15"/>
      <c r="N37" s="15"/>
      <c r="O37" s="15">
        <v>100000</v>
      </c>
      <c r="P37" s="21">
        <f t="shared" ref="P37:P41" si="4">E37+J37</f>
        <v>100000</v>
      </c>
    </row>
    <row r="38" spans="1:16" ht="76.5" customHeight="1">
      <c r="A38" s="11"/>
      <c r="B38" s="11"/>
      <c r="C38" s="12"/>
      <c r="D38" s="23" t="s">
        <v>144</v>
      </c>
      <c r="E38" s="14"/>
      <c r="F38" s="15"/>
      <c r="G38" s="15"/>
      <c r="H38" s="15"/>
      <c r="I38" s="15"/>
      <c r="J38" s="14">
        <v>200000</v>
      </c>
      <c r="K38" s="15">
        <v>200000</v>
      </c>
      <c r="L38" s="15"/>
      <c r="M38" s="15"/>
      <c r="N38" s="15"/>
      <c r="O38" s="15">
        <v>200000</v>
      </c>
      <c r="P38" s="21">
        <f t="shared" si="4"/>
        <v>200000</v>
      </c>
    </row>
    <row r="39" spans="1:16" ht="30" customHeight="1">
      <c r="A39" s="40" t="s">
        <v>159</v>
      </c>
      <c r="B39" s="33">
        <v>7460</v>
      </c>
      <c r="C39" s="41"/>
      <c r="D39" s="35" t="s">
        <v>160</v>
      </c>
      <c r="E39" s="9">
        <v>765637</v>
      </c>
      <c r="F39" s="10">
        <v>765637</v>
      </c>
      <c r="G39" s="10">
        <v>0</v>
      </c>
      <c r="H39" s="10">
        <v>0</v>
      </c>
      <c r="I39" s="10">
        <v>0</v>
      </c>
      <c r="J39" s="9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9">
        <f>E39+J39</f>
        <v>765637</v>
      </c>
    </row>
    <row r="40" spans="1:16" ht="38.25">
      <c r="A40" s="11" t="s">
        <v>46</v>
      </c>
      <c r="B40" s="11" t="s">
        <v>48</v>
      </c>
      <c r="C40" s="12" t="s">
        <v>47</v>
      </c>
      <c r="D40" s="13" t="s">
        <v>49</v>
      </c>
      <c r="E40" s="14">
        <v>765637</v>
      </c>
      <c r="F40" s="15">
        <v>765637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>E40+J40</f>
        <v>765637</v>
      </c>
    </row>
    <row r="41" spans="1:16" ht="30.75" customHeight="1">
      <c r="A41" s="11"/>
      <c r="B41" s="11"/>
      <c r="C41" s="12"/>
      <c r="D41" s="24" t="s">
        <v>145</v>
      </c>
      <c r="E41" s="14">
        <v>120000</v>
      </c>
      <c r="F41" s="15">
        <v>120000</v>
      </c>
      <c r="G41" s="15"/>
      <c r="H41" s="15"/>
      <c r="I41" s="15"/>
      <c r="J41" s="14"/>
      <c r="K41" s="15"/>
      <c r="L41" s="15"/>
      <c r="M41" s="15"/>
      <c r="N41" s="15"/>
      <c r="O41" s="15"/>
      <c r="P41" s="21">
        <f t="shared" si="4"/>
        <v>120000</v>
      </c>
    </row>
    <row r="42" spans="1:16" s="32" customFormat="1" ht="25.5">
      <c r="A42" s="5" t="s">
        <v>50</v>
      </c>
      <c r="B42" s="5" t="s">
        <v>52</v>
      </c>
      <c r="C42" s="31" t="s">
        <v>51</v>
      </c>
      <c r="D42" s="8" t="s">
        <v>53</v>
      </c>
      <c r="E42" s="9">
        <v>50000</v>
      </c>
      <c r="F42" s="10">
        <v>50000</v>
      </c>
      <c r="G42" s="10">
        <v>0</v>
      </c>
      <c r="H42" s="10">
        <v>0</v>
      </c>
      <c r="I42" s="10">
        <v>0</v>
      </c>
      <c r="J42" s="9">
        <v>50000</v>
      </c>
      <c r="K42" s="10">
        <v>50000</v>
      </c>
      <c r="L42" s="10">
        <v>0</v>
      </c>
      <c r="M42" s="10">
        <v>0</v>
      </c>
      <c r="N42" s="10">
        <v>0</v>
      </c>
      <c r="O42" s="10">
        <v>50000</v>
      </c>
      <c r="P42" s="9">
        <f t="shared" ref="P42:P54" si="5">E42+J42</f>
        <v>100000</v>
      </c>
    </row>
    <row r="43" spans="1:16" s="32" customFormat="1" ht="25.5">
      <c r="A43" s="5" t="s">
        <v>54</v>
      </c>
      <c r="B43" s="5" t="s">
        <v>55</v>
      </c>
      <c r="C43" s="31" t="s">
        <v>43</v>
      </c>
      <c r="D43" s="8" t="s">
        <v>56</v>
      </c>
      <c r="E43" s="9">
        <v>14667</v>
      </c>
      <c r="F43" s="10">
        <v>14667</v>
      </c>
      <c r="G43" s="10">
        <v>0</v>
      </c>
      <c r="H43" s="10">
        <v>0</v>
      </c>
      <c r="I43" s="10">
        <v>0</v>
      </c>
      <c r="J43" s="9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f t="shared" si="5"/>
        <v>14667</v>
      </c>
    </row>
    <row r="44" spans="1:16" s="32" customFormat="1">
      <c r="A44" s="40" t="s">
        <v>161</v>
      </c>
      <c r="B44" s="33">
        <v>7690</v>
      </c>
      <c r="C44" s="40" t="s">
        <v>43</v>
      </c>
      <c r="D44" s="35" t="s">
        <v>162</v>
      </c>
      <c r="E44" s="9">
        <v>68640</v>
      </c>
      <c r="F44" s="10">
        <v>68640</v>
      </c>
      <c r="G44" s="10">
        <v>0</v>
      </c>
      <c r="H44" s="10">
        <v>0</v>
      </c>
      <c r="I44" s="10">
        <v>0</v>
      </c>
      <c r="J44" s="9">
        <v>407150.98</v>
      </c>
      <c r="K44" s="10">
        <v>0</v>
      </c>
      <c r="L44" s="10">
        <v>152923.48000000001</v>
      </c>
      <c r="M44" s="10">
        <v>0</v>
      </c>
      <c r="N44" s="10">
        <v>0</v>
      </c>
      <c r="O44" s="10">
        <v>254227.5</v>
      </c>
      <c r="P44" s="9">
        <f t="shared" si="5"/>
        <v>475790.98</v>
      </c>
    </row>
    <row r="45" spans="1:16" ht="25.5">
      <c r="A45" s="11" t="s">
        <v>57</v>
      </c>
      <c r="B45" s="11" t="s">
        <v>58</v>
      </c>
      <c r="C45" s="12" t="s">
        <v>43</v>
      </c>
      <c r="D45" s="13" t="s">
        <v>59</v>
      </c>
      <c r="E45" s="14">
        <v>68640</v>
      </c>
      <c r="F45" s="15">
        <v>68640</v>
      </c>
      <c r="G45" s="15">
        <v>0</v>
      </c>
      <c r="H45" s="15">
        <v>0</v>
      </c>
      <c r="I45" s="15">
        <v>0</v>
      </c>
      <c r="J45" s="14">
        <v>407150.98</v>
      </c>
      <c r="K45" s="15">
        <v>0</v>
      </c>
      <c r="L45" s="15">
        <v>152923.48000000001</v>
      </c>
      <c r="M45" s="15">
        <v>0</v>
      </c>
      <c r="N45" s="15">
        <v>0</v>
      </c>
      <c r="O45" s="15">
        <v>254227.5</v>
      </c>
      <c r="P45" s="14">
        <f t="shared" si="5"/>
        <v>475790.98</v>
      </c>
    </row>
    <row r="46" spans="1:16" s="32" customFormat="1" ht="25.5">
      <c r="A46" s="5" t="s">
        <v>60</v>
      </c>
      <c r="B46" s="5" t="s">
        <v>62</v>
      </c>
      <c r="C46" s="31" t="s">
        <v>61</v>
      </c>
      <c r="D46" s="8" t="s">
        <v>63</v>
      </c>
      <c r="E46" s="9">
        <v>0</v>
      </c>
      <c r="F46" s="10">
        <v>0</v>
      </c>
      <c r="G46" s="10">
        <v>0</v>
      </c>
      <c r="H46" s="10">
        <v>0</v>
      </c>
      <c r="I46" s="10">
        <v>0</v>
      </c>
      <c r="J46" s="9">
        <v>124936</v>
      </c>
      <c r="K46" s="10">
        <v>0</v>
      </c>
      <c r="L46" s="10">
        <v>98296</v>
      </c>
      <c r="M46" s="10">
        <v>0</v>
      </c>
      <c r="N46" s="10">
        <v>0</v>
      </c>
      <c r="O46" s="10">
        <v>26640</v>
      </c>
      <c r="P46" s="9">
        <f t="shared" si="5"/>
        <v>124936</v>
      </c>
    </row>
    <row r="47" spans="1:16" s="32" customFormat="1" ht="51">
      <c r="A47" s="5" t="s">
        <v>64</v>
      </c>
      <c r="B47" s="5" t="s">
        <v>66</v>
      </c>
      <c r="C47" s="31" t="s">
        <v>65</v>
      </c>
      <c r="D47" s="8" t="s">
        <v>67</v>
      </c>
      <c r="E47" s="9">
        <v>3445328</v>
      </c>
      <c r="F47" s="10">
        <v>3445328</v>
      </c>
      <c r="G47" s="10">
        <v>0</v>
      </c>
      <c r="H47" s="10">
        <v>0</v>
      </c>
      <c r="I47" s="10">
        <v>0</v>
      </c>
      <c r="J47" s="9">
        <v>20000</v>
      </c>
      <c r="K47" s="10">
        <v>20000</v>
      </c>
      <c r="L47" s="10">
        <v>0</v>
      </c>
      <c r="M47" s="10">
        <v>0</v>
      </c>
      <c r="N47" s="10">
        <v>0</v>
      </c>
      <c r="O47" s="10">
        <v>20000</v>
      </c>
      <c r="P47" s="9">
        <f t="shared" si="5"/>
        <v>3465328</v>
      </c>
    </row>
    <row r="48" spans="1:16" s="32" customFormat="1">
      <c r="A48" s="5" t="s">
        <v>68</v>
      </c>
      <c r="B48" s="5" t="s">
        <v>69</v>
      </c>
      <c r="C48" s="31" t="s">
        <v>65</v>
      </c>
      <c r="D48" s="8" t="s">
        <v>70</v>
      </c>
      <c r="E48" s="9">
        <v>24900</v>
      </c>
      <c r="F48" s="10">
        <v>24900</v>
      </c>
      <c r="G48" s="10">
        <v>0</v>
      </c>
      <c r="H48" s="10">
        <v>0</v>
      </c>
      <c r="I48" s="10">
        <v>0</v>
      </c>
      <c r="J48" s="9">
        <v>33000</v>
      </c>
      <c r="K48" s="10">
        <v>33000</v>
      </c>
      <c r="L48" s="10">
        <v>0</v>
      </c>
      <c r="M48" s="10">
        <v>0</v>
      </c>
      <c r="N48" s="10">
        <v>0</v>
      </c>
      <c r="O48" s="10">
        <v>33000</v>
      </c>
      <c r="P48" s="9">
        <f t="shared" si="5"/>
        <v>57900</v>
      </c>
    </row>
    <row r="49" spans="1:16" ht="25.5">
      <c r="A49" s="5" t="s">
        <v>71</v>
      </c>
      <c r="B49" s="6"/>
      <c r="C49" s="7"/>
      <c r="D49" s="8" t="s">
        <v>72</v>
      </c>
      <c r="E49" s="9">
        <v>45392578.93</v>
      </c>
      <c r="F49" s="10">
        <v>45392578.93</v>
      </c>
      <c r="G49" s="10">
        <v>27663278</v>
      </c>
      <c r="H49" s="10">
        <v>7176033</v>
      </c>
      <c r="I49" s="10">
        <v>0</v>
      </c>
      <c r="J49" s="9">
        <v>8834608.5</v>
      </c>
      <c r="K49" s="10">
        <v>6758791</v>
      </c>
      <c r="L49" s="10">
        <v>1761912.5</v>
      </c>
      <c r="M49" s="10">
        <v>0</v>
      </c>
      <c r="N49" s="10">
        <v>0</v>
      </c>
      <c r="O49" s="10">
        <v>7072696</v>
      </c>
      <c r="P49" s="9">
        <f t="shared" si="5"/>
        <v>54227187.43</v>
      </c>
    </row>
    <row r="50" spans="1:16" ht="25.5">
      <c r="A50" s="5" t="s">
        <v>73</v>
      </c>
      <c r="B50" s="6"/>
      <c r="C50" s="7"/>
      <c r="D50" s="8" t="s">
        <v>72</v>
      </c>
      <c r="E50" s="9">
        <f>SUM(E51+E52+E54+E62+E64+E67+E68+E72+E73+E76+E78)</f>
        <v>45392578.93</v>
      </c>
      <c r="F50" s="49">
        <f t="shared" ref="F50:O50" si="6">SUM(F51+F52+F54+F62+F64+F67+F68+F72+F73+F76+F78)</f>
        <v>45392578.93</v>
      </c>
      <c r="G50" s="49">
        <f t="shared" si="6"/>
        <v>27663278</v>
      </c>
      <c r="H50" s="49">
        <f t="shared" si="6"/>
        <v>7176033</v>
      </c>
      <c r="I50" s="49">
        <f t="shared" si="6"/>
        <v>0</v>
      </c>
      <c r="J50" s="9">
        <f t="shared" si="6"/>
        <v>8834608.5</v>
      </c>
      <c r="K50" s="49">
        <f t="shared" si="6"/>
        <v>6758791</v>
      </c>
      <c r="L50" s="49">
        <f>SUM(L51+L52+L54+L62+L64+L67+L68+L72+L73+L76+L78)</f>
        <v>1761912.5</v>
      </c>
      <c r="M50" s="49">
        <f t="shared" si="6"/>
        <v>0</v>
      </c>
      <c r="N50" s="49">
        <f t="shared" si="6"/>
        <v>0</v>
      </c>
      <c r="O50" s="49">
        <f t="shared" si="6"/>
        <v>7072696</v>
      </c>
      <c r="P50" s="9">
        <f t="shared" si="5"/>
        <v>54227187.43</v>
      </c>
    </row>
    <row r="51" spans="1:16" s="32" customFormat="1" ht="38.25">
      <c r="A51" s="5" t="s">
        <v>74</v>
      </c>
      <c r="B51" s="5" t="s">
        <v>75</v>
      </c>
      <c r="C51" s="31" t="s">
        <v>23</v>
      </c>
      <c r="D51" s="8" t="s">
        <v>76</v>
      </c>
      <c r="E51" s="9">
        <v>608411</v>
      </c>
      <c r="F51" s="10">
        <v>608411</v>
      </c>
      <c r="G51" s="10">
        <v>439096</v>
      </c>
      <c r="H51" s="10">
        <v>0</v>
      </c>
      <c r="I51" s="10">
        <v>0</v>
      </c>
      <c r="J51" s="9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9">
        <f>E51+J51</f>
        <v>608411</v>
      </c>
    </row>
    <row r="52" spans="1:16" s="32" customFormat="1">
      <c r="A52" s="5" t="s">
        <v>77</v>
      </c>
      <c r="B52" s="5" t="s">
        <v>79</v>
      </c>
      <c r="C52" s="31" t="s">
        <v>78</v>
      </c>
      <c r="D52" s="8" t="s">
        <v>80</v>
      </c>
      <c r="E52" s="9">
        <v>8781647</v>
      </c>
      <c r="F52" s="10">
        <v>8781647</v>
      </c>
      <c r="G52" s="10">
        <v>5254059</v>
      </c>
      <c r="H52" s="10">
        <v>1501715</v>
      </c>
      <c r="I52" s="10">
        <v>0</v>
      </c>
      <c r="J52" s="9">
        <v>699052.65</v>
      </c>
      <c r="K52" s="10">
        <v>43000</v>
      </c>
      <c r="L52" s="10">
        <v>656052.65</v>
      </c>
      <c r="M52" s="10">
        <v>0</v>
      </c>
      <c r="N52" s="10">
        <v>0</v>
      </c>
      <c r="O52" s="10">
        <v>43000</v>
      </c>
      <c r="P52" s="9">
        <f t="shared" si="5"/>
        <v>9480699.6500000004</v>
      </c>
    </row>
    <row r="53" spans="1:16" s="32" customFormat="1" ht="51">
      <c r="A53" s="5"/>
      <c r="B53" s="5"/>
      <c r="C53" s="31"/>
      <c r="D53" s="28" t="s">
        <v>142</v>
      </c>
      <c r="E53" s="21">
        <v>33300</v>
      </c>
      <c r="F53" s="29">
        <v>33300</v>
      </c>
      <c r="G53" s="10"/>
      <c r="H53" s="10"/>
      <c r="I53" s="10"/>
      <c r="J53" s="9"/>
      <c r="K53" s="10"/>
      <c r="L53" s="10"/>
      <c r="M53" s="10"/>
      <c r="N53" s="10"/>
      <c r="O53" s="10"/>
      <c r="P53" s="9">
        <v>33300</v>
      </c>
    </row>
    <row r="54" spans="1:16" s="32" customFormat="1" ht="63.75">
      <c r="A54" s="5" t="s">
        <v>81</v>
      </c>
      <c r="B54" s="5" t="s">
        <v>83</v>
      </c>
      <c r="C54" s="31" t="s">
        <v>82</v>
      </c>
      <c r="D54" s="8" t="s">
        <v>84</v>
      </c>
      <c r="E54" s="9">
        <v>31483001.93</v>
      </c>
      <c r="F54" s="10">
        <v>31483001.93</v>
      </c>
      <c r="G54" s="10">
        <v>18651400</v>
      </c>
      <c r="H54" s="10">
        <v>5646530</v>
      </c>
      <c r="I54" s="10">
        <v>0</v>
      </c>
      <c r="J54" s="9">
        <v>5457110.8499999996</v>
      </c>
      <c r="K54" s="10">
        <v>4087346</v>
      </c>
      <c r="L54" s="10">
        <v>1101909.8500000001</v>
      </c>
      <c r="M54" s="10">
        <v>0</v>
      </c>
      <c r="N54" s="10">
        <v>0</v>
      </c>
      <c r="O54" s="10">
        <v>4355201</v>
      </c>
      <c r="P54" s="9">
        <f t="shared" si="5"/>
        <v>36940112.780000001</v>
      </c>
    </row>
    <row r="55" spans="1:16" ht="38.25">
      <c r="A55" s="11"/>
      <c r="B55" s="11"/>
      <c r="C55" s="12"/>
      <c r="D55" s="25" t="s">
        <v>146</v>
      </c>
      <c r="E55" s="14">
        <v>18281546</v>
      </c>
      <c r="F55" s="15">
        <v>18281546</v>
      </c>
      <c r="G55" s="15">
        <v>14984872</v>
      </c>
      <c r="H55" s="15"/>
      <c r="I55" s="15"/>
      <c r="J55" s="14"/>
      <c r="K55" s="15"/>
      <c r="L55" s="15"/>
      <c r="M55" s="15"/>
      <c r="N55" s="15"/>
      <c r="O55" s="15"/>
      <c r="P55" s="21">
        <f t="shared" ref="P55:P60" si="7">E55+J55</f>
        <v>18281546</v>
      </c>
    </row>
    <row r="56" spans="1:16" ht="76.5">
      <c r="A56" s="11"/>
      <c r="B56" s="11"/>
      <c r="C56" s="12"/>
      <c r="D56" s="25" t="s">
        <v>139</v>
      </c>
      <c r="E56" s="14">
        <v>4266861</v>
      </c>
      <c r="F56" s="15">
        <v>4266861</v>
      </c>
      <c r="G56" s="15">
        <v>81969</v>
      </c>
      <c r="H56" s="15">
        <v>3347655</v>
      </c>
      <c r="I56" s="15"/>
      <c r="J56" s="14"/>
      <c r="K56" s="15"/>
      <c r="L56" s="15"/>
      <c r="M56" s="15"/>
      <c r="N56" s="15"/>
      <c r="O56" s="15"/>
      <c r="P56" s="21">
        <f t="shared" si="7"/>
        <v>4266861</v>
      </c>
    </row>
    <row r="57" spans="1:16" ht="76.5">
      <c r="A57" s="11"/>
      <c r="B57" s="11"/>
      <c r="C57" s="12"/>
      <c r="D57" s="25" t="s">
        <v>147</v>
      </c>
      <c r="E57" s="14"/>
      <c r="F57" s="15"/>
      <c r="G57" s="15"/>
      <c r="H57" s="15"/>
      <c r="I57" s="15"/>
      <c r="J57" s="14">
        <v>225938</v>
      </c>
      <c r="K57" s="15">
        <v>225938</v>
      </c>
      <c r="L57" s="15"/>
      <c r="M57" s="15"/>
      <c r="N57" s="15"/>
      <c r="O57" s="15">
        <v>225938</v>
      </c>
      <c r="P57" s="21">
        <f t="shared" si="7"/>
        <v>225938</v>
      </c>
    </row>
    <row r="58" spans="1:16" ht="57.75" customHeight="1">
      <c r="A58" s="11"/>
      <c r="B58" s="11"/>
      <c r="C58" s="12"/>
      <c r="D58" s="25" t="s">
        <v>148</v>
      </c>
      <c r="E58" s="14">
        <v>134624</v>
      </c>
      <c r="F58" s="15">
        <v>134624</v>
      </c>
      <c r="G58" s="15">
        <v>95010</v>
      </c>
      <c r="H58" s="15"/>
      <c r="I58" s="15"/>
      <c r="J58" s="14">
        <v>43688</v>
      </c>
      <c r="K58" s="15">
        <v>43688</v>
      </c>
      <c r="L58" s="15"/>
      <c r="M58" s="15"/>
      <c r="N58" s="15"/>
      <c r="O58" s="15">
        <v>43688</v>
      </c>
      <c r="P58" s="21">
        <f t="shared" si="7"/>
        <v>178312</v>
      </c>
    </row>
    <row r="59" spans="1:16" ht="72" customHeight="1">
      <c r="A59" s="11"/>
      <c r="B59" s="11"/>
      <c r="C59" s="12"/>
      <c r="D59" s="28" t="s">
        <v>151</v>
      </c>
      <c r="E59" s="14">
        <v>142968</v>
      </c>
      <c r="F59" s="15">
        <v>142968</v>
      </c>
      <c r="G59" s="15"/>
      <c r="H59" s="15"/>
      <c r="I59" s="15"/>
      <c r="J59" s="14">
        <v>83695</v>
      </c>
      <c r="K59" s="15">
        <v>83695</v>
      </c>
      <c r="L59" s="15"/>
      <c r="M59" s="15"/>
      <c r="N59" s="15"/>
      <c r="O59" s="15">
        <v>83695</v>
      </c>
      <c r="P59" s="21">
        <f t="shared" si="7"/>
        <v>226663</v>
      </c>
    </row>
    <row r="60" spans="1:16" ht="72" customHeight="1">
      <c r="A60" s="11"/>
      <c r="B60" s="11"/>
      <c r="C60" s="12"/>
      <c r="D60" s="28" t="s">
        <v>182</v>
      </c>
      <c r="E60" s="21">
        <v>113400</v>
      </c>
      <c r="F60" s="29">
        <v>113400</v>
      </c>
      <c r="G60" s="29"/>
      <c r="H60" s="29"/>
      <c r="I60" s="29"/>
      <c r="J60" s="21">
        <v>1716083</v>
      </c>
      <c r="K60" s="29">
        <v>1716083</v>
      </c>
      <c r="L60" s="29"/>
      <c r="M60" s="29"/>
      <c r="N60" s="29"/>
      <c r="O60" s="29">
        <v>1716083</v>
      </c>
      <c r="P60" s="21">
        <f t="shared" si="7"/>
        <v>1829483</v>
      </c>
    </row>
    <row r="61" spans="1:16" ht="52.5" customHeight="1">
      <c r="A61" s="11"/>
      <c r="B61" s="11"/>
      <c r="C61" s="12"/>
      <c r="D61" s="28" t="s">
        <v>142</v>
      </c>
      <c r="E61" s="21">
        <v>46563</v>
      </c>
      <c r="F61" s="29">
        <v>46563</v>
      </c>
      <c r="G61" s="29"/>
      <c r="H61" s="29"/>
      <c r="I61" s="29"/>
      <c r="J61" s="21">
        <v>70135</v>
      </c>
      <c r="K61" s="29">
        <v>70135</v>
      </c>
      <c r="L61" s="29"/>
      <c r="M61" s="29"/>
      <c r="N61" s="29"/>
      <c r="O61" s="29">
        <v>70135</v>
      </c>
      <c r="P61" s="21">
        <v>116698</v>
      </c>
    </row>
    <row r="62" spans="1:16" s="32" customFormat="1" ht="25.5">
      <c r="A62" s="5" t="s">
        <v>85</v>
      </c>
      <c r="B62" s="5" t="s">
        <v>87</v>
      </c>
      <c r="C62" s="31" t="s">
        <v>86</v>
      </c>
      <c r="D62" s="8" t="s">
        <v>88</v>
      </c>
      <c r="E62" s="9">
        <v>52949</v>
      </c>
      <c r="F62" s="10">
        <v>52949</v>
      </c>
      <c r="G62" s="10">
        <v>41173</v>
      </c>
      <c r="H62" s="10">
        <v>0</v>
      </c>
      <c r="I62" s="10">
        <v>0</v>
      </c>
      <c r="J62" s="9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9">
        <f>E62+J62</f>
        <v>52949</v>
      </c>
    </row>
    <row r="63" spans="1:16" s="32" customFormat="1">
      <c r="A63" s="33" t="s">
        <v>163</v>
      </c>
      <c r="B63" s="33" t="s">
        <v>164</v>
      </c>
      <c r="C63" s="34"/>
      <c r="D63" s="35" t="s">
        <v>165</v>
      </c>
      <c r="E63" s="49">
        <f t="shared" ref="E63:G63" si="8">SUM(E64+E67)</f>
        <v>1357216.6</v>
      </c>
      <c r="F63" s="49">
        <f t="shared" si="8"/>
        <v>1357216.6</v>
      </c>
      <c r="G63" s="49">
        <f t="shared" si="8"/>
        <v>994003.8</v>
      </c>
      <c r="H63" s="49">
        <v>27788</v>
      </c>
      <c r="I63" s="10">
        <v>0</v>
      </c>
      <c r="J63" s="9">
        <v>15000</v>
      </c>
      <c r="K63" s="10">
        <v>15000</v>
      </c>
      <c r="L63" s="10">
        <v>0</v>
      </c>
      <c r="M63" s="10">
        <v>0</v>
      </c>
      <c r="N63" s="10">
        <v>0</v>
      </c>
      <c r="O63" s="10">
        <v>15000</v>
      </c>
      <c r="P63" s="9">
        <f>E63+J63</f>
        <v>1372216.6</v>
      </c>
    </row>
    <row r="64" spans="1:16" ht="25.5">
      <c r="A64" s="11" t="s">
        <v>89</v>
      </c>
      <c r="B64" s="11" t="s">
        <v>90</v>
      </c>
      <c r="C64" s="12" t="s">
        <v>86</v>
      </c>
      <c r="D64" s="13" t="s">
        <v>91</v>
      </c>
      <c r="E64" s="14">
        <v>1314346.6000000001</v>
      </c>
      <c r="F64" s="15">
        <v>1314346.6000000001</v>
      </c>
      <c r="G64" s="15">
        <v>994003.8</v>
      </c>
      <c r="H64" s="15">
        <v>27788</v>
      </c>
      <c r="I64" s="15">
        <v>0</v>
      </c>
      <c r="J64" s="14">
        <v>15000</v>
      </c>
      <c r="K64" s="15">
        <v>15000</v>
      </c>
      <c r="L64" s="15">
        <v>0</v>
      </c>
      <c r="M64" s="15">
        <v>0</v>
      </c>
      <c r="N64" s="15">
        <v>0</v>
      </c>
      <c r="O64" s="15">
        <v>15000</v>
      </c>
      <c r="P64" s="14">
        <f>E64+J64</f>
        <v>1329346.6000000001</v>
      </c>
    </row>
    <row r="65" spans="1:16" ht="38.25">
      <c r="A65" s="11"/>
      <c r="B65" s="11"/>
      <c r="C65" s="12"/>
      <c r="D65" s="26" t="s">
        <v>149</v>
      </c>
      <c r="E65" s="14">
        <v>25041</v>
      </c>
      <c r="F65" s="15">
        <v>25041</v>
      </c>
      <c r="G65" s="15">
        <v>21101</v>
      </c>
      <c r="H65" s="15"/>
      <c r="I65" s="15"/>
      <c r="J65" s="14"/>
      <c r="K65" s="15"/>
      <c r="L65" s="15"/>
      <c r="M65" s="15"/>
      <c r="N65" s="15"/>
      <c r="O65" s="15"/>
      <c r="P65" s="21">
        <f t="shared" ref="P65:P66" si="9">E65+J65</f>
        <v>25041</v>
      </c>
    </row>
    <row r="66" spans="1:16" ht="51">
      <c r="A66" s="11"/>
      <c r="B66" s="11"/>
      <c r="C66" s="12"/>
      <c r="D66" s="26" t="s">
        <v>150</v>
      </c>
      <c r="E66" s="14">
        <v>278922</v>
      </c>
      <c r="F66" s="15">
        <v>278922</v>
      </c>
      <c r="G66" s="51">
        <v>227296.3</v>
      </c>
      <c r="H66" s="51"/>
      <c r="I66" s="51"/>
      <c r="J66" s="50"/>
      <c r="K66" s="51"/>
      <c r="L66" s="51"/>
      <c r="M66" s="51"/>
      <c r="N66" s="51"/>
      <c r="O66" s="51"/>
      <c r="P66" s="50">
        <f t="shared" si="9"/>
        <v>278922</v>
      </c>
    </row>
    <row r="67" spans="1:16">
      <c r="A67" s="11" t="s">
        <v>92</v>
      </c>
      <c r="B67" s="11" t="s">
        <v>93</v>
      </c>
      <c r="C67" s="12" t="s">
        <v>86</v>
      </c>
      <c r="D67" s="13" t="s">
        <v>94</v>
      </c>
      <c r="E67" s="14">
        <v>42870</v>
      </c>
      <c r="F67" s="15">
        <v>42870</v>
      </c>
      <c r="G67" s="15">
        <v>0</v>
      </c>
      <c r="H67" s="15">
        <v>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>E67+J67</f>
        <v>42870</v>
      </c>
    </row>
    <row r="68" spans="1:16" s="32" customFormat="1" ht="25.5">
      <c r="A68" s="5" t="s">
        <v>95</v>
      </c>
      <c r="B68" s="5" t="s">
        <v>96</v>
      </c>
      <c r="C68" s="31" t="s">
        <v>86</v>
      </c>
      <c r="D68" s="8" t="s">
        <v>97</v>
      </c>
      <c r="E68" s="9">
        <v>1872456.4</v>
      </c>
      <c r="F68" s="10">
        <v>1872456.4</v>
      </c>
      <c r="G68" s="10">
        <v>1474211.2</v>
      </c>
      <c r="H68" s="10">
        <v>0</v>
      </c>
      <c r="I68" s="10">
        <v>0</v>
      </c>
      <c r="J68" s="9">
        <v>68445</v>
      </c>
      <c r="K68" s="10">
        <v>18445</v>
      </c>
      <c r="L68" s="10">
        <v>3950</v>
      </c>
      <c r="M68" s="10">
        <v>0</v>
      </c>
      <c r="N68" s="10">
        <v>0</v>
      </c>
      <c r="O68" s="10">
        <v>64495</v>
      </c>
      <c r="P68" s="9">
        <f>E68+J68</f>
        <v>1940901.4</v>
      </c>
    </row>
    <row r="69" spans="1:16" ht="38.25">
      <c r="A69" s="11"/>
      <c r="B69" s="11"/>
      <c r="C69" s="12"/>
      <c r="D69" s="26" t="s">
        <v>149</v>
      </c>
      <c r="E69" s="14">
        <v>1014013</v>
      </c>
      <c r="F69" s="15">
        <v>1014013</v>
      </c>
      <c r="G69" s="15">
        <v>824497</v>
      </c>
      <c r="H69" s="15"/>
      <c r="I69" s="15"/>
      <c r="J69" s="14"/>
      <c r="K69" s="15"/>
      <c r="L69" s="15"/>
      <c r="M69" s="15"/>
      <c r="N69" s="15"/>
      <c r="O69" s="15"/>
      <c r="P69" s="21">
        <f t="shared" ref="P69:P71" si="10">E69+J69</f>
        <v>1014013</v>
      </c>
    </row>
    <row r="70" spans="1:16" ht="57" customHeight="1">
      <c r="A70" s="11"/>
      <c r="B70" s="11"/>
      <c r="C70" s="12"/>
      <c r="D70" s="26" t="s">
        <v>150</v>
      </c>
      <c r="E70" s="14">
        <v>761835</v>
      </c>
      <c r="F70" s="15">
        <v>761835</v>
      </c>
      <c r="G70" s="15">
        <v>631869</v>
      </c>
      <c r="H70" s="15"/>
      <c r="I70" s="15"/>
      <c r="J70" s="14"/>
      <c r="K70" s="15"/>
      <c r="L70" s="15"/>
      <c r="M70" s="15"/>
      <c r="N70" s="15"/>
      <c r="O70" s="15"/>
      <c r="P70" s="21">
        <f t="shared" si="10"/>
        <v>761835</v>
      </c>
    </row>
    <row r="71" spans="1:16" ht="87" customHeight="1">
      <c r="A71" s="11"/>
      <c r="B71" s="11"/>
      <c r="C71" s="12"/>
      <c r="D71" s="28" t="s">
        <v>139</v>
      </c>
      <c r="E71" s="14">
        <v>58959</v>
      </c>
      <c r="F71" s="15">
        <v>58959</v>
      </c>
      <c r="G71" s="15"/>
      <c r="H71" s="15"/>
      <c r="I71" s="15"/>
      <c r="J71" s="14"/>
      <c r="K71" s="15"/>
      <c r="L71" s="15"/>
      <c r="M71" s="15"/>
      <c r="N71" s="15"/>
      <c r="O71" s="15"/>
      <c r="P71" s="21">
        <f t="shared" si="10"/>
        <v>58959</v>
      </c>
    </row>
    <row r="72" spans="1:16" s="32" customFormat="1" ht="63.75">
      <c r="A72" s="5" t="s">
        <v>98</v>
      </c>
      <c r="B72" s="5" t="s">
        <v>100</v>
      </c>
      <c r="C72" s="31" t="s">
        <v>99</v>
      </c>
      <c r="D72" s="8" t="s">
        <v>101</v>
      </c>
      <c r="E72" s="9">
        <v>102438</v>
      </c>
      <c r="F72" s="10">
        <v>102438</v>
      </c>
      <c r="G72" s="10">
        <v>0</v>
      </c>
      <c r="H72" s="10">
        <v>0</v>
      </c>
      <c r="I72" s="10">
        <v>0</v>
      </c>
      <c r="J72" s="9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9">
        <f>E72+J72</f>
        <v>102438</v>
      </c>
    </row>
    <row r="73" spans="1:16" s="32" customFormat="1" ht="33.75" customHeight="1">
      <c r="A73" s="33" t="s">
        <v>166</v>
      </c>
      <c r="B73" s="33" t="s">
        <v>167</v>
      </c>
      <c r="C73" s="34"/>
      <c r="D73" s="35" t="s">
        <v>168</v>
      </c>
      <c r="E73" s="9">
        <v>1114459</v>
      </c>
      <c r="F73" s="10">
        <v>1114459</v>
      </c>
      <c r="G73" s="10">
        <v>809335</v>
      </c>
      <c r="H73" s="10">
        <v>0</v>
      </c>
      <c r="I73" s="10">
        <v>0</v>
      </c>
      <c r="J73" s="9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9">
        <f>E73+J73</f>
        <v>1114459</v>
      </c>
    </row>
    <row r="74" spans="1:16" ht="38.25">
      <c r="A74" s="11" t="s">
        <v>102</v>
      </c>
      <c r="B74" s="11" t="s">
        <v>104</v>
      </c>
      <c r="C74" s="12" t="s">
        <v>103</v>
      </c>
      <c r="D74" s="13" t="s">
        <v>105</v>
      </c>
      <c r="E74" s="14">
        <v>1114459</v>
      </c>
      <c r="F74" s="15">
        <v>1114459</v>
      </c>
      <c r="G74" s="15">
        <v>809335</v>
      </c>
      <c r="H74" s="15">
        <v>0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>E74+J74</f>
        <v>1114459</v>
      </c>
    </row>
    <row r="75" spans="1:16" ht="74.25" customHeight="1">
      <c r="A75" s="11"/>
      <c r="B75" s="11"/>
      <c r="C75" s="12"/>
      <c r="D75" s="28" t="s">
        <v>140</v>
      </c>
      <c r="E75" s="14">
        <v>446867</v>
      </c>
      <c r="F75" s="15">
        <v>446867</v>
      </c>
      <c r="G75" s="15">
        <v>334567</v>
      </c>
      <c r="H75" s="15"/>
      <c r="I75" s="15"/>
      <c r="J75" s="14"/>
      <c r="K75" s="15"/>
      <c r="L75" s="15"/>
      <c r="M75" s="15"/>
      <c r="N75" s="15"/>
      <c r="O75" s="15"/>
      <c r="P75" s="21">
        <f t="shared" ref="P75" si="11">E75+J75</f>
        <v>446867</v>
      </c>
    </row>
    <row r="76" spans="1:16" s="42" customFormat="1" ht="29.25" customHeight="1">
      <c r="A76" s="33" t="s">
        <v>169</v>
      </c>
      <c r="B76" s="33" t="s">
        <v>170</v>
      </c>
      <c r="C76" s="34"/>
      <c r="D76" s="35" t="s">
        <v>171</v>
      </c>
      <c r="E76" s="9">
        <v>20000</v>
      </c>
      <c r="F76" s="10">
        <v>20000</v>
      </c>
      <c r="G76" s="10">
        <v>0</v>
      </c>
      <c r="H76" s="10">
        <v>0</v>
      </c>
      <c r="I76" s="10">
        <v>0</v>
      </c>
      <c r="J76" s="9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9">
        <f t="shared" ref="P76:P84" si="12">E76+J76</f>
        <v>20000</v>
      </c>
    </row>
    <row r="77" spans="1:16" ht="51">
      <c r="A77" s="11" t="s">
        <v>106</v>
      </c>
      <c r="B77" s="11" t="s">
        <v>107</v>
      </c>
      <c r="C77" s="12" t="s">
        <v>103</v>
      </c>
      <c r="D77" s="13" t="s">
        <v>108</v>
      </c>
      <c r="E77" s="14">
        <v>20000</v>
      </c>
      <c r="F77" s="15">
        <v>20000</v>
      </c>
      <c r="G77" s="15">
        <v>0</v>
      </c>
      <c r="H77" s="15">
        <v>0</v>
      </c>
      <c r="I77" s="15">
        <v>0</v>
      </c>
      <c r="J77" s="14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4">
        <f t="shared" si="12"/>
        <v>20000</v>
      </c>
    </row>
    <row r="78" spans="1:16" s="32" customFormat="1">
      <c r="A78" s="30" t="s">
        <v>179</v>
      </c>
      <c r="B78" s="5">
        <v>7360</v>
      </c>
      <c r="C78" s="31"/>
      <c r="D78" s="8" t="s">
        <v>158</v>
      </c>
      <c r="E78" s="9">
        <v>0</v>
      </c>
      <c r="F78" s="10">
        <v>0</v>
      </c>
      <c r="G78" s="10">
        <v>0</v>
      </c>
      <c r="H78" s="10">
        <v>0</v>
      </c>
      <c r="I78" s="10">
        <v>0</v>
      </c>
      <c r="J78" s="9">
        <v>2595000</v>
      </c>
      <c r="K78" s="10">
        <v>2595000</v>
      </c>
      <c r="L78" s="10">
        <v>0</v>
      </c>
      <c r="M78" s="10">
        <v>0</v>
      </c>
      <c r="N78" s="10">
        <v>0</v>
      </c>
      <c r="O78" s="10">
        <v>2595000</v>
      </c>
      <c r="P78" s="9">
        <f t="shared" ref="P78:P79" si="13">E78+J78</f>
        <v>2595000</v>
      </c>
    </row>
    <row r="79" spans="1:16" ht="38.25">
      <c r="A79" s="48" t="s">
        <v>190</v>
      </c>
      <c r="B79" s="11">
        <v>7362</v>
      </c>
      <c r="C79" s="48" t="s">
        <v>43</v>
      </c>
      <c r="D79" s="13" t="s">
        <v>180</v>
      </c>
      <c r="E79" s="14">
        <v>0</v>
      </c>
      <c r="F79" s="15">
        <v>0</v>
      </c>
      <c r="G79" s="15">
        <v>0</v>
      </c>
      <c r="H79" s="15">
        <v>0</v>
      </c>
      <c r="I79" s="15">
        <v>0</v>
      </c>
      <c r="J79" s="14">
        <v>2595000</v>
      </c>
      <c r="K79" s="15">
        <v>2595000</v>
      </c>
      <c r="L79" s="15">
        <v>0</v>
      </c>
      <c r="M79" s="15">
        <v>0</v>
      </c>
      <c r="N79" s="15">
        <v>0</v>
      </c>
      <c r="O79" s="15">
        <v>2595000</v>
      </c>
      <c r="P79" s="14">
        <f t="shared" si="13"/>
        <v>2595000</v>
      </c>
    </row>
    <row r="80" spans="1:16" ht="51">
      <c r="A80" s="11"/>
      <c r="B80" s="11"/>
      <c r="C80" s="48"/>
      <c r="D80" s="52" t="s">
        <v>181</v>
      </c>
      <c r="E80" s="21"/>
      <c r="F80" s="29"/>
      <c r="G80" s="29"/>
      <c r="H80" s="29"/>
      <c r="I80" s="29"/>
      <c r="J80" s="21">
        <v>1925000</v>
      </c>
      <c r="K80" s="29">
        <v>1925000</v>
      </c>
      <c r="L80" s="29"/>
      <c r="M80" s="29"/>
      <c r="N80" s="29"/>
      <c r="O80" s="29">
        <v>1925000</v>
      </c>
      <c r="P80" s="21">
        <v>1925000</v>
      </c>
    </row>
    <row r="81" spans="1:16" ht="51">
      <c r="A81" s="5" t="s">
        <v>109</v>
      </c>
      <c r="B81" s="6"/>
      <c r="C81" s="7"/>
      <c r="D81" s="8" t="s">
        <v>110</v>
      </c>
      <c r="E81" s="9">
        <v>4758712</v>
      </c>
      <c r="F81" s="10">
        <v>4758712</v>
      </c>
      <c r="G81" s="10">
        <v>3257899</v>
      </c>
      <c r="H81" s="10">
        <v>311406</v>
      </c>
      <c r="I81" s="10">
        <v>0</v>
      </c>
      <c r="J81" s="9">
        <v>609042.36</v>
      </c>
      <c r="K81" s="10">
        <v>25000</v>
      </c>
      <c r="L81" s="10">
        <v>164023.35999999999</v>
      </c>
      <c r="M81" s="10">
        <v>130354.27</v>
      </c>
      <c r="N81" s="10">
        <v>0</v>
      </c>
      <c r="O81" s="10">
        <v>445019</v>
      </c>
      <c r="P81" s="9">
        <f t="shared" si="12"/>
        <v>5367754.3600000003</v>
      </c>
    </row>
    <row r="82" spans="1:16" ht="51">
      <c r="A82" s="5" t="s">
        <v>111</v>
      </c>
      <c r="B82" s="6"/>
      <c r="C82" s="7"/>
      <c r="D82" s="8" t="s">
        <v>110</v>
      </c>
      <c r="E82" s="9">
        <f>SUM(E83+E84+E86+E87+E88)</f>
        <v>4758712</v>
      </c>
      <c r="F82" s="49">
        <f t="shared" ref="F82:O82" si="14">SUM(F83+F84+F86+F87+F88)</f>
        <v>4758712</v>
      </c>
      <c r="G82" s="49">
        <f t="shared" si="14"/>
        <v>3257899</v>
      </c>
      <c r="H82" s="49">
        <f t="shared" si="14"/>
        <v>311406</v>
      </c>
      <c r="I82" s="49">
        <f t="shared" si="14"/>
        <v>0</v>
      </c>
      <c r="J82" s="9">
        <f t="shared" si="14"/>
        <v>609042.36</v>
      </c>
      <c r="K82" s="49">
        <f t="shared" si="14"/>
        <v>25000</v>
      </c>
      <c r="L82" s="49">
        <f t="shared" si="14"/>
        <v>164023.36000000002</v>
      </c>
      <c r="M82" s="49">
        <f t="shared" si="14"/>
        <v>130354.27</v>
      </c>
      <c r="N82" s="49">
        <f t="shared" si="14"/>
        <v>0</v>
      </c>
      <c r="O82" s="49">
        <f t="shared" si="14"/>
        <v>445019</v>
      </c>
      <c r="P82" s="9">
        <f t="shared" ref="P82" si="15">E82+J82</f>
        <v>5367754.3600000003</v>
      </c>
    </row>
    <row r="83" spans="1:16" s="32" customFormat="1" ht="38.25">
      <c r="A83" s="5" t="s">
        <v>112</v>
      </c>
      <c r="B83" s="5" t="s">
        <v>75</v>
      </c>
      <c r="C83" s="31" t="s">
        <v>23</v>
      </c>
      <c r="D83" s="8" t="s">
        <v>76</v>
      </c>
      <c r="E83" s="9">
        <v>456454</v>
      </c>
      <c r="F83" s="10">
        <v>456454</v>
      </c>
      <c r="G83" s="10">
        <v>335246</v>
      </c>
      <c r="H83" s="10">
        <v>0</v>
      </c>
      <c r="I83" s="10">
        <v>0</v>
      </c>
      <c r="J83" s="9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9">
        <f t="shared" si="12"/>
        <v>456454</v>
      </c>
    </row>
    <row r="84" spans="1:16" s="32" customFormat="1" ht="51">
      <c r="A84" s="5" t="s">
        <v>113</v>
      </c>
      <c r="B84" s="5" t="s">
        <v>115</v>
      </c>
      <c r="C84" s="31" t="s">
        <v>114</v>
      </c>
      <c r="D84" s="8" t="s">
        <v>116</v>
      </c>
      <c r="E84" s="9">
        <v>1565073</v>
      </c>
      <c r="F84" s="10">
        <v>1565073</v>
      </c>
      <c r="G84" s="10">
        <v>1174066</v>
      </c>
      <c r="H84" s="10">
        <v>60578</v>
      </c>
      <c r="I84" s="10">
        <v>0</v>
      </c>
      <c r="J84" s="9">
        <v>155736.29</v>
      </c>
      <c r="K84" s="10">
        <v>0</v>
      </c>
      <c r="L84" s="10">
        <v>155736.29</v>
      </c>
      <c r="M84" s="10">
        <v>130354.27</v>
      </c>
      <c r="N84" s="10">
        <v>0</v>
      </c>
      <c r="O84" s="10">
        <v>0</v>
      </c>
      <c r="P84" s="9">
        <f t="shared" si="12"/>
        <v>1720809.29</v>
      </c>
    </row>
    <row r="85" spans="1:16" ht="63.75">
      <c r="A85" s="11"/>
      <c r="B85" s="11"/>
      <c r="C85" s="12"/>
      <c r="D85" s="27" t="s">
        <v>140</v>
      </c>
      <c r="E85" s="14">
        <v>360720</v>
      </c>
      <c r="F85" s="15">
        <v>360720</v>
      </c>
      <c r="G85" s="15">
        <v>270826</v>
      </c>
      <c r="H85" s="15"/>
      <c r="I85" s="15"/>
      <c r="J85" s="14"/>
      <c r="K85" s="15"/>
      <c r="L85" s="15"/>
      <c r="M85" s="15"/>
      <c r="N85" s="15"/>
      <c r="O85" s="15"/>
      <c r="P85" s="21">
        <f t="shared" ref="P85" si="16">E85+J85</f>
        <v>360720</v>
      </c>
    </row>
    <row r="86" spans="1:16" s="32" customFormat="1">
      <c r="A86" s="5" t="s">
        <v>117</v>
      </c>
      <c r="B86" s="5" t="s">
        <v>119</v>
      </c>
      <c r="C86" s="31" t="s">
        <v>118</v>
      </c>
      <c r="D86" s="8" t="s">
        <v>120</v>
      </c>
      <c r="E86" s="9">
        <v>1099206</v>
      </c>
      <c r="F86" s="10">
        <v>1099206</v>
      </c>
      <c r="G86" s="10">
        <v>715953</v>
      </c>
      <c r="H86" s="10">
        <v>96782</v>
      </c>
      <c r="I86" s="10">
        <v>0</v>
      </c>
      <c r="J86" s="9">
        <v>346.07</v>
      </c>
      <c r="K86" s="10">
        <v>0</v>
      </c>
      <c r="L86" s="10">
        <v>346.07</v>
      </c>
      <c r="M86" s="10">
        <v>0</v>
      </c>
      <c r="N86" s="10">
        <v>0</v>
      </c>
      <c r="O86" s="10">
        <v>0</v>
      </c>
      <c r="P86" s="9">
        <f t="shared" ref="P86:P91" si="17">E86+J86</f>
        <v>1099552.07</v>
      </c>
    </row>
    <row r="87" spans="1:16" s="32" customFormat="1" ht="38.25">
      <c r="A87" s="5" t="s">
        <v>121</v>
      </c>
      <c r="B87" s="5" t="s">
        <v>123</v>
      </c>
      <c r="C87" s="31" t="s">
        <v>122</v>
      </c>
      <c r="D87" s="8" t="s">
        <v>124</v>
      </c>
      <c r="E87" s="9">
        <v>1214624</v>
      </c>
      <c r="F87" s="10">
        <v>1214624</v>
      </c>
      <c r="G87" s="10">
        <v>815540</v>
      </c>
      <c r="H87" s="10">
        <v>137246</v>
      </c>
      <c r="I87" s="10">
        <v>0</v>
      </c>
      <c r="J87" s="9">
        <v>452960</v>
      </c>
      <c r="K87" s="10">
        <v>25000</v>
      </c>
      <c r="L87" s="10">
        <v>7941</v>
      </c>
      <c r="M87" s="10">
        <v>0</v>
      </c>
      <c r="N87" s="10">
        <v>0</v>
      </c>
      <c r="O87" s="10">
        <v>445019</v>
      </c>
      <c r="P87" s="9">
        <f t="shared" si="17"/>
        <v>1667584</v>
      </c>
    </row>
    <row r="88" spans="1:16" s="32" customFormat="1" ht="31.5" customHeight="1">
      <c r="A88" s="33" t="s">
        <v>172</v>
      </c>
      <c r="B88" s="33" t="s">
        <v>173</v>
      </c>
      <c r="C88" s="34"/>
      <c r="D88" s="35" t="s">
        <v>174</v>
      </c>
      <c r="E88" s="9">
        <v>423355</v>
      </c>
      <c r="F88" s="10">
        <v>423355</v>
      </c>
      <c r="G88" s="10">
        <v>217094</v>
      </c>
      <c r="H88" s="10">
        <v>16800</v>
      </c>
      <c r="I88" s="10">
        <v>0</v>
      </c>
      <c r="J88" s="9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9">
        <f t="shared" si="17"/>
        <v>423355</v>
      </c>
    </row>
    <row r="89" spans="1:16" ht="25.5">
      <c r="A89" s="11" t="s">
        <v>125</v>
      </c>
      <c r="B89" s="11" t="s">
        <v>127</v>
      </c>
      <c r="C89" s="12" t="s">
        <v>126</v>
      </c>
      <c r="D89" s="13" t="s">
        <v>128</v>
      </c>
      <c r="E89" s="14">
        <v>320155</v>
      </c>
      <c r="F89" s="15">
        <v>320155</v>
      </c>
      <c r="G89" s="15">
        <v>217094</v>
      </c>
      <c r="H89" s="15">
        <v>16800</v>
      </c>
      <c r="I89" s="15">
        <v>0</v>
      </c>
      <c r="J89" s="14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4">
        <f t="shared" si="17"/>
        <v>320155</v>
      </c>
    </row>
    <row r="90" spans="1:16">
      <c r="A90" s="11" t="s">
        <v>129</v>
      </c>
      <c r="B90" s="11" t="s">
        <v>130</v>
      </c>
      <c r="C90" s="12" t="s">
        <v>126</v>
      </c>
      <c r="D90" s="13" t="s">
        <v>131</v>
      </c>
      <c r="E90" s="14">
        <v>103200</v>
      </c>
      <c r="F90" s="15">
        <v>103200</v>
      </c>
      <c r="G90" s="15">
        <v>0</v>
      </c>
      <c r="H90" s="15">
        <v>0</v>
      </c>
      <c r="I90" s="15">
        <v>0</v>
      </c>
      <c r="J90" s="14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4">
        <f t="shared" si="17"/>
        <v>103200</v>
      </c>
    </row>
    <row r="91" spans="1:16">
      <c r="A91" s="16" t="s">
        <v>132</v>
      </c>
      <c r="B91" s="17" t="s">
        <v>132</v>
      </c>
      <c r="C91" s="18" t="s">
        <v>132</v>
      </c>
      <c r="D91" s="19" t="s">
        <v>133</v>
      </c>
      <c r="E91" s="9">
        <f t="shared" ref="E91:O91" si="18">SUM(E14+E50+E82)</f>
        <v>86263380.469999999</v>
      </c>
      <c r="F91" s="9">
        <f t="shared" si="18"/>
        <v>85793914.469999999</v>
      </c>
      <c r="G91" s="9">
        <f t="shared" si="18"/>
        <v>36197414</v>
      </c>
      <c r="H91" s="9">
        <f t="shared" si="18"/>
        <v>7771436</v>
      </c>
      <c r="I91" s="9">
        <f t="shared" si="18"/>
        <v>469466</v>
      </c>
      <c r="J91" s="9">
        <f t="shared" si="18"/>
        <v>11938583.85</v>
      </c>
      <c r="K91" s="9">
        <f t="shared" si="18"/>
        <v>8462169.6699999999</v>
      </c>
      <c r="L91" s="9">
        <f t="shared" si="18"/>
        <v>2451672.6799999997</v>
      </c>
      <c r="M91" s="9">
        <f t="shared" si="18"/>
        <v>130354.27</v>
      </c>
      <c r="N91" s="9">
        <f t="shared" si="18"/>
        <v>0</v>
      </c>
      <c r="O91" s="9">
        <f t="shared" si="18"/>
        <v>9486911.1699999999</v>
      </c>
      <c r="P91" s="9">
        <f t="shared" si="17"/>
        <v>98201964.319999993</v>
      </c>
    </row>
    <row r="94" spans="1:16">
      <c r="B94" s="2" t="s">
        <v>134</v>
      </c>
      <c r="I94" s="2" t="s">
        <v>135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scale="66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 Windows</cp:lastModifiedBy>
  <cp:lastPrinted>2019-12-24T07:03:06Z</cp:lastPrinted>
  <dcterms:created xsi:type="dcterms:W3CDTF">2019-04-23T06:40:07Z</dcterms:created>
  <dcterms:modified xsi:type="dcterms:W3CDTF">2020-01-28T14:18:52Z</dcterms:modified>
</cp:coreProperties>
</file>